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869"/>
  </bookViews>
  <sheets>
    <sheet name="2020" sheetId="9" r:id="rId1"/>
  </sheets>
  <definedNames>
    <definedName name="_xlnm._FilterDatabase" localSheetId="0" hidden="1">'2020'!$A$23:$L$54</definedName>
    <definedName name="_xlnm.Print_Area" localSheetId="0">'2020'!$A$1:$L$64</definedName>
  </definedNames>
  <calcPr calcId="125725"/>
</workbook>
</file>

<file path=xl/calcChain.xml><?xml version="1.0" encoding="utf-8"?>
<calcChain xmlns="http://schemas.openxmlformats.org/spreadsheetml/2006/main">
  <c r="I8" i="9"/>
  <c r="G8"/>
  <c r="B29" l="1"/>
  <c r="L49"/>
  <c r="J49"/>
  <c r="F46"/>
  <c r="L45"/>
  <c r="J45"/>
  <c r="E37"/>
  <c r="E49" s="1"/>
  <c r="G29"/>
  <c r="I29"/>
  <c r="K29"/>
  <c r="L29"/>
  <c r="J29"/>
  <c r="E29"/>
  <c r="E45" l="1"/>
  <c r="K54"/>
  <c r="H46" l="1"/>
  <c r="K47"/>
  <c r="I47"/>
  <c r="L37"/>
  <c r="K39"/>
  <c r="I39"/>
  <c r="K52"/>
  <c r="H52"/>
  <c r="F52"/>
  <c r="G51"/>
  <c r="H51" s="1"/>
  <c r="E51"/>
  <c r="F51" s="1"/>
  <c r="K48"/>
  <c r="I48"/>
  <c r="H48"/>
  <c r="F48"/>
  <c r="H47"/>
  <c r="F47"/>
  <c r="K44"/>
  <c r="J44"/>
  <c r="I44" s="1"/>
  <c r="K40"/>
  <c r="J40"/>
  <c r="I40" s="1"/>
  <c r="H43"/>
  <c r="H44"/>
  <c r="F44"/>
  <c r="F43"/>
  <c r="H40"/>
  <c r="E40"/>
  <c r="F40" s="1"/>
  <c r="H39"/>
  <c r="F39"/>
  <c r="H29"/>
  <c r="H30"/>
  <c r="F30"/>
  <c r="F29"/>
  <c r="F8"/>
  <c r="D8"/>
  <c r="I7" l="1"/>
  <c r="G7"/>
  <c r="G53"/>
  <c r="E53"/>
  <c r="I18"/>
  <c r="G18"/>
  <c r="G17"/>
  <c r="I17"/>
  <c r="I15"/>
  <c r="G15"/>
  <c r="G10"/>
  <c r="I32" s="1"/>
  <c r="I14"/>
  <c r="G14"/>
  <c r="I13"/>
  <c r="G13"/>
  <c r="K33"/>
  <c r="J34"/>
  <c r="L34"/>
  <c r="L32"/>
  <c r="J32"/>
  <c r="I11"/>
  <c r="K34" s="1"/>
  <c r="G11"/>
  <c r="I34" s="1"/>
  <c r="I10"/>
  <c r="K32" s="1"/>
  <c r="K35"/>
  <c r="I35"/>
  <c r="I33"/>
  <c r="K49" l="1"/>
  <c r="K45"/>
  <c r="I49"/>
  <c r="I45"/>
  <c r="H63" l="1"/>
  <c r="H62"/>
  <c r="G32"/>
  <c r="H32" s="1"/>
  <c r="E32"/>
  <c r="F32" s="1"/>
  <c r="F10"/>
  <c r="D10"/>
  <c r="I54"/>
  <c r="L53"/>
  <c r="K53" s="1"/>
  <c r="J53"/>
  <c r="I53" s="1"/>
  <c r="H53"/>
  <c r="F53"/>
  <c r="F17"/>
  <c r="D17"/>
  <c r="L28"/>
  <c r="K28" s="1"/>
  <c r="J28"/>
  <c r="I28" s="1"/>
  <c r="E28"/>
  <c r="F28" s="1"/>
  <c r="G28"/>
  <c r="H28" s="1"/>
  <c r="E27"/>
  <c r="F27" s="1"/>
  <c r="B27"/>
  <c r="F7"/>
  <c r="D7"/>
  <c r="H50"/>
  <c r="F50"/>
  <c r="L41"/>
  <c r="K41" s="1"/>
  <c r="J41"/>
  <c r="I41" s="1"/>
  <c r="I38"/>
  <c r="G41"/>
  <c r="F42"/>
  <c r="E41"/>
  <c r="K37"/>
  <c r="J37"/>
  <c r="I37" s="1"/>
  <c r="H42"/>
  <c r="H38"/>
  <c r="F38"/>
  <c r="F37"/>
  <c r="F13"/>
  <c r="D13"/>
  <c r="G27"/>
  <c r="H27" s="1"/>
  <c r="H54"/>
  <c r="E63"/>
  <c r="F63" s="1"/>
  <c r="E62"/>
  <c r="F62" s="1"/>
  <c r="G37"/>
  <c r="G35"/>
  <c r="H35" s="1"/>
  <c r="G34"/>
  <c r="H34" s="1"/>
  <c r="E35"/>
  <c r="F35" s="1"/>
  <c r="F34"/>
  <c r="B32"/>
  <c r="F18"/>
  <c r="D18"/>
  <c r="F11"/>
  <c r="D11"/>
  <c r="F45" l="1"/>
  <c r="F49"/>
  <c r="G49"/>
  <c r="G45"/>
  <c r="H41"/>
  <c r="K38"/>
  <c r="F33"/>
  <c r="H33"/>
  <c r="F54"/>
  <c r="H37"/>
  <c r="F41"/>
  <c r="H45" l="1"/>
  <c r="H49"/>
  <c r="K42"/>
  <c r="K46"/>
  <c r="I42"/>
  <c r="K50"/>
  <c r="J52" l="1"/>
  <c r="I52" s="1"/>
  <c r="I46"/>
  <c r="I50"/>
</calcChain>
</file>

<file path=xl/sharedStrings.xml><?xml version="1.0" encoding="utf-8"?>
<sst xmlns="http://schemas.openxmlformats.org/spreadsheetml/2006/main" count="115" uniqueCount="40">
  <si>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</si>
  <si>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</si>
  <si>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</si>
  <si>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</si>
  <si>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</si>
  <si>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</si>
  <si>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</si>
  <si>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</si>
  <si>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</si>
  <si>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</si>
  <si>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</si>
  <si>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</si>
  <si>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</si>
  <si>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</si>
  <si>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Тигиль</t>
  </si>
  <si>
    <t>с. Седанка</t>
  </si>
  <si>
    <t>Компоненты</t>
  </si>
  <si>
    <t xml:space="preserve">с. Тигиль </t>
  </si>
  <si>
    <t xml:space="preserve">Компонент </t>
  </si>
  <si>
    <t>1 полугодие</t>
  </si>
  <si>
    <t>2 полугодие</t>
  </si>
  <si>
    <t xml:space="preserve">с. Манилы, </t>
  </si>
  <si>
    <t xml:space="preserve">с. Таловка, </t>
  </si>
  <si>
    <t>с. Слаутное, Аянка</t>
  </si>
  <si>
    <t>с. Манилы, Каменское</t>
  </si>
  <si>
    <t xml:space="preserve"> с. Каменское</t>
  </si>
  <si>
    <t xml:space="preserve"> с. Аянка</t>
  </si>
  <si>
    <t>с. Слаутное</t>
  </si>
  <si>
    <t>на тэ за Гкал</t>
  </si>
  <si>
    <t>на т-ль за куб.метр</t>
  </si>
  <si>
    <t>№ 362 от 18.12.2018</t>
  </si>
  <si>
    <t>№ 375 от 18.12.2018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</si>
  <si>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закрытой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2019 год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</si>
  <si>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тепловую энергию на отопление</t>
    </r>
    <r>
      <rPr>
        <sz val="13"/>
        <color indexed="8"/>
        <rFont val="Tahoma"/>
        <family val="2"/>
        <charset val="204"/>
      </rPr>
      <t xml:space="preserve"> производства АО "ЮЭСК" на 2020 год</t>
    </r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</si>
  <si>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открытой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2020 год</t>
    </r>
  </si>
  <si>
    <t>№ 348 от 18.12.2019</t>
  </si>
  <si>
    <t>№ 347 от 18.12.2019</t>
  </si>
  <si>
    <t xml:space="preserve"> № 346 от 18.12.2019</t>
  </si>
  <si>
    <t>№ 349 от 18.12.2019</t>
  </si>
  <si>
    <t>№ 350 от 18.12.2019</t>
  </si>
</sst>
</file>

<file path=xl/styles.xml><?xml version="1.0" encoding="utf-8"?>
<styleSheet xmlns="http://schemas.openxmlformats.org/spreadsheetml/2006/main">
  <numFmts count="1">
    <numFmt numFmtId="164" formatCode="#,##0.00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13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rgb="FF0000FF"/>
      <name val="Tahoma"/>
      <family val="2"/>
      <charset val="204"/>
    </font>
    <font>
      <sz val="1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topLeftCell="A14" zoomScaleNormal="80" zoomScaleSheetLayoutView="100" workbookViewId="0">
      <selection activeCell="E74" sqref="E74"/>
    </sheetView>
  </sheetViews>
  <sheetFormatPr defaultRowHeight="12.75"/>
  <cols>
    <col min="1" max="1" width="11.5703125" style="1" customWidth="1"/>
    <col min="2" max="2" width="18.7109375" style="1" customWidth="1"/>
    <col min="3" max="3" width="10.28515625" style="1" customWidth="1"/>
    <col min="4" max="4" width="10.42578125" style="1" customWidth="1"/>
    <col min="5" max="5" width="11" style="1" customWidth="1"/>
    <col min="6" max="6" width="10.28515625" style="1" customWidth="1"/>
    <col min="7" max="7" width="10.42578125" style="1" customWidth="1"/>
    <col min="8" max="8" width="10" style="1" customWidth="1"/>
    <col min="9" max="9" width="10.28515625" style="1" customWidth="1"/>
    <col min="10" max="10" width="10.42578125" style="1" customWidth="1"/>
    <col min="11" max="11" width="11.7109375" style="1" customWidth="1"/>
    <col min="12" max="12" width="9.285156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3" s="7" customFormat="1" ht="16.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</row>
    <row r="2" spans="1:13" ht="15.75" customHeight="1">
      <c r="J2" s="2" t="s">
        <v>7</v>
      </c>
    </row>
    <row r="3" spans="1:13" ht="26.25" customHeight="1">
      <c r="A3" s="40" t="s">
        <v>0</v>
      </c>
      <c r="B3" s="40" t="s">
        <v>2</v>
      </c>
      <c r="C3" s="40" t="s">
        <v>3</v>
      </c>
      <c r="D3" s="40"/>
      <c r="E3" s="40"/>
      <c r="F3" s="40"/>
      <c r="G3" s="40" t="s">
        <v>4</v>
      </c>
      <c r="H3" s="40"/>
      <c r="I3" s="40"/>
      <c r="J3" s="40"/>
    </row>
    <row r="4" spans="1:13" ht="12.75" customHeight="1">
      <c r="A4" s="40"/>
      <c r="B4" s="40"/>
      <c r="C4" s="40" t="s">
        <v>19</v>
      </c>
      <c r="D4" s="40"/>
      <c r="E4" s="40" t="s">
        <v>20</v>
      </c>
      <c r="F4" s="40"/>
      <c r="G4" s="40" t="s">
        <v>19</v>
      </c>
      <c r="H4" s="40"/>
      <c r="I4" s="40" t="s">
        <v>20</v>
      </c>
      <c r="J4" s="40"/>
    </row>
    <row r="5" spans="1:13">
      <c r="A5" s="40"/>
      <c r="B5" s="40"/>
      <c r="C5" s="15" t="s">
        <v>5</v>
      </c>
      <c r="D5" s="15" t="s">
        <v>6</v>
      </c>
      <c r="E5" s="15" t="s">
        <v>5</v>
      </c>
      <c r="F5" s="15" t="s">
        <v>6</v>
      </c>
      <c r="G5" s="15" t="s">
        <v>5</v>
      </c>
      <c r="H5" s="15" t="s">
        <v>6</v>
      </c>
      <c r="I5" s="15" t="s">
        <v>5</v>
      </c>
      <c r="J5" s="15" t="s">
        <v>6</v>
      </c>
    </row>
    <row r="6" spans="1:13">
      <c r="A6" s="40" t="s">
        <v>8</v>
      </c>
      <c r="B6" s="40"/>
      <c r="C6" s="40"/>
      <c r="D6" s="40"/>
      <c r="E6" s="40"/>
      <c r="F6" s="40"/>
      <c r="G6" s="40"/>
      <c r="H6" s="40"/>
      <c r="I6" s="40"/>
      <c r="J6" s="40"/>
    </row>
    <row r="7" spans="1:13" s="4" customFormat="1" ht="16.5" hidden="1" customHeight="1">
      <c r="A7" s="25" t="s">
        <v>1</v>
      </c>
      <c r="B7" s="18" t="s">
        <v>30</v>
      </c>
      <c r="C7" s="19">
        <v>12831.59</v>
      </c>
      <c r="D7" s="19">
        <f>ROUND(C7*1.2,2)</f>
        <v>15397.91</v>
      </c>
      <c r="E7" s="19">
        <v>14756.33</v>
      </c>
      <c r="F7" s="19">
        <f>ROUND(E7*1.2,2)</f>
        <v>17707.599999999999</v>
      </c>
      <c r="G7" s="13">
        <f>ROUND(H7/1.2,2)</f>
        <v>1898.31</v>
      </c>
      <c r="H7" s="13">
        <v>2277.9699999999998</v>
      </c>
      <c r="I7" s="13">
        <f>ROUND(J7/1.2,2)</f>
        <v>1944.17</v>
      </c>
      <c r="J7" s="13">
        <v>2333</v>
      </c>
      <c r="K7" s="5"/>
      <c r="L7" s="6"/>
      <c r="M7" s="6"/>
    </row>
    <row r="8" spans="1:13" s="17" customFormat="1" ht="23.25" customHeight="1">
      <c r="A8" s="27"/>
      <c r="B8" s="21" t="s">
        <v>37</v>
      </c>
      <c r="C8" s="22">
        <v>13500</v>
      </c>
      <c r="D8" s="22">
        <f>ROUND(C8*1.2,2)</f>
        <v>16200</v>
      </c>
      <c r="E8" s="22">
        <v>14145.28</v>
      </c>
      <c r="F8" s="22">
        <f>ROUND(E8*1.2,2)</f>
        <v>16974.34</v>
      </c>
      <c r="G8" s="22">
        <f>ROUND(H8/1.2,2)</f>
        <v>1944.17</v>
      </c>
      <c r="H8" s="22">
        <v>2333</v>
      </c>
      <c r="I8" s="22">
        <f>ROUND(J8/1.2,2)</f>
        <v>2002.5</v>
      </c>
      <c r="J8" s="22">
        <v>2403</v>
      </c>
      <c r="K8" s="16"/>
    </row>
    <row r="9" spans="1:13" ht="16.5" customHeight="1">
      <c r="A9" s="40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5"/>
      <c r="L9" s="6"/>
      <c r="M9" s="6"/>
    </row>
    <row r="10" spans="1:13" s="17" customFormat="1" ht="16.5" customHeight="1">
      <c r="A10" s="12" t="s">
        <v>10</v>
      </c>
      <c r="B10" s="28" t="s">
        <v>36</v>
      </c>
      <c r="C10" s="41">
        <v>13456.91</v>
      </c>
      <c r="D10" s="41">
        <f>ROUND(C10*1.2,2)</f>
        <v>16148.29</v>
      </c>
      <c r="E10" s="41">
        <v>14119.18</v>
      </c>
      <c r="F10" s="41">
        <f>ROUND(E10*1.2,2)</f>
        <v>16943.02</v>
      </c>
      <c r="G10" s="22">
        <f>ROUND(H10/1.2,2)</f>
        <v>2500</v>
      </c>
      <c r="H10" s="22">
        <v>3000</v>
      </c>
      <c r="I10" s="22">
        <f>ROUND(J10/1.2,2)</f>
        <v>2575</v>
      </c>
      <c r="J10" s="22">
        <v>3090</v>
      </c>
      <c r="K10" s="16"/>
    </row>
    <row r="11" spans="1:13" s="17" customFormat="1" ht="21.75" customHeight="1">
      <c r="A11" s="12" t="s">
        <v>11</v>
      </c>
      <c r="B11" s="30"/>
      <c r="C11" s="41"/>
      <c r="D11" s="41">
        <f t="shared" ref="D11" si="0">ROUND(C11*1.18,2)</f>
        <v>0</v>
      </c>
      <c r="E11" s="41"/>
      <c r="F11" s="41">
        <f t="shared" ref="F11" si="1">ROUND(E11*1.18,2)</f>
        <v>0</v>
      </c>
      <c r="G11" s="22">
        <f>ROUND(H11/1.2,2)</f>
        <v>2666.67</v>
      </c>
      <c r="H11" s="22">
        <v>3200</v>
      </c>
      <c r="I11" s="22">
        <f>ROUND(J11/1.2,2)</f>
        <v>2746.67</v>
      </c>
      <c r="J11" s="22">
        <v>3296</v>
      </c>
      <c r="K11" s="16"/>
    </row>
    <row r="12" spans="1:13" ht="16.5" customHeight="1">
      <c r="A12" s="40" t="s">
        <v>12</v>
      </c>
      <c r="B12" s="40"/>
      <c r="C12" s="40"/>
      <c r="D12" s="40"/>
      <c r="E12" s="40"/>
      <c r="F12" s="40"/>
      <c r="G12" s="40"/>
      <c r="H12" s="40"/>
      <c r="I12" s="40"/>
      <c r="J12" s="40"/>
      <c r="K12" s="5"/>
      <c r="L12" s="6"/>
      <c r="M12" s="6"/>
    </row>
    <row r="13" spans="1:13" s="17" customFormat="1" ht="23.25" customHeight="1">
      <c r="A13" s="12" t="s">
        <v>24</v>
      </c>
      <c r="B13" s="28" t="s">
        <v>35</v>
      </c>
      <c r="C13" s="25">
        <v>15202.66</v>
      </c>
      <c r="D13" s="25">
        <f>C13*1.2</f>
        <v>18243.191999999999</v>
      </c>
      <c r="E13" s="25">
        <v>17483.07</v>
      </c>
      <c r="F13" s="25">
        <f>ROUND(E13*1.2,2)</f>
        <v>20979.68</v>
      </c>
      <c r="G13" s="22">
        <f>ROUND(H13/1.2,2)</f>
        <v>2466.67</v>
      </c>
      <c r="H13" s="22">
        <v>2960</v>
      </c>
      <c r="I13" s="22">
        <f>ROUND(J13/1.2,2)</f>
        <v>2540.83</v>
      </c>
      <c r="J13" s="22">
        <v>3049</v>
      </c>
      <c r="K13" s="16"/>
    </row>
    <row r="14" spans="1:13" s="17" customFormat="1" ht="22.5" customHeight="1">
      <c r="A14" s="12" t="s">
        <v>23</v>
      </c>
      <c r="B14" s="29"/>
      <c r="C14" s="26"/>
      <c r="D14" s="26"/>
      <c r="E14" s="26"/>
      <c r="F14" s="26"/>
      <c r="G14" s="22">
        <f>ROUND(H14/1.2,2)</f>
        <v>2612.5</v>
      </c>
      <c r="H14" s="22">
        <v>3135</v>
      </c>
      <c r="I14" s="22">
        <f>ROUND(J14/1.2,2)</f>
        <v>2690.83</v>
      </c>
      <c r="J14" s="22">
        <v>3229</v>
      </c>
      <c r="K14" s="16"/>
    </row>
    <row r="15" spans="1:13" s="17" customFormat="1" ht="18.75" customHeight="1">
      <c r="A15" s="12" t="s">
        <v>22</v>
      </c>
      <c r="B15" s="30"/>
      <c r="C15" s="26"/>
      <c r="D15" s="26"/>
      <c r="E15" s="26"/>
      <c r="F15" s="26"/>
      <c r="G15" s="22">
        <f>ROUND(H15/1.2,2)</f>
        <v>2455.83</v>
      </c>
      <c r="H15" s="22">
        <v>2947</v>
      </c>
      <c r="I15" s="22">
        <f>ROUND(J15/1.2,2)</f>
        <v>2529.17</v>
      </c>
      <c r="J15" s="22">
        <v>3035</v>
      </c>
      <c r="K15" s="16"/>
    </row>
    <row r="16" spans="1:13" ht="16.5" customHeight="1">
      <c r="A16" s="40" t="s">
        <v>13</v>
      </c>
      <c r="B16" s="40"/>
      <c r="C16" s="40"/>
      <c r="D16" s="40"/>
      <c r="E16" s="40"/>
      <c r="F16" s="40"/>
      <c r="G16" s="40"/>
      <c r="H16" s="40"/>
      <c r="I16" s="40"/>
      <c r="J16" s="40"/>
      <c r="K16" s="5"/>
      <c r="L16" s="6"/>
      <c r="M16" s="6"/>
    </row>
    <row r="17" spans="1:12" s="17" customFormat="1" ht="16.5" customHeight="1">
      <c r="A17" s="12" t="s">
        <v>14</v>
      </c>
      <c r="B17" s="28" t="s">
        <v>38</v>
      </c>
      <c r="C17" s="41">
        <v>13000</v>
      </c>
      <c r="D17" s="41">
        <f>ROUND(C17*1.2,2)</f>
        <v>15600</v>
      </c>
      <c r="E17" s="41">
        <v>13139.5</v>
      </c>
      <c r="F17" s="41">
        <f>ROUND(E17*1.2,2)</f>
        <v>15767.4</v>
      </c>
      <c r="G17" s="22">
        <f>ROUND(H17/1.2,2)</f>
        <v>1770.83</v>
      </c>
      <c r="H17" s="22">
        <v>2125</v>
      </c>
      <c r="I17" s="22">
        <f>ROUND(J17/1.2,2)</f>
        <v>1824.17</v>
      </c>
      <c r="J17" s="22">
        <v>2189</v>
      </c>
      <c r="K17" s="16"/>
    </row>
    <row r="18" spans="1:12" s="17" customFormat="1" ht="16.5" customHeight="1">
      <c r="A18" s="12" t="s">
        <v>15</v>
      </c>
      <c r="B18" s="30"/>
      <c r="C18" s="41"/>
      <c r="D18" s="41">
        <f t="shared" ref="D18" si="2">ROUND(C18*1.18,2)</f>
        <v>0</v>
      </c>
      <c r="E18" s="41"/>
      <c r="F18" s="41">
        <f t="shared" ref="F18" si="3">ROUND(E18*1.18,2)</f>
        <v>0</v>
      </c>
      <c r="G18" s="22">
        <f>ROUND(H18/1.2,2)</f>
        <v>3050</v>
      </c>
      <c r="H18" s="22">
        <v>3660</v>
      </c>
      <c r="I18" s="22">
        <f>ROUND(J18/1.2,2)</f>
        <v>3050</v>
      </c>
      <c r="J18" s="22">
        <v>3660</v>
      </c>
    </row>
    <row r="19" spans="1:12">
      <c r="K19" s="6"/>
      <c r="L19" s="6"/>
    </row>
    <row r="20" spans="1:12">
      <c r="K20" s="6"/>
      <c r="L20" s="6"/>
    </row>
    <row r="21" spans="1:12" s="7" customFormat="1" ht="16.5">
      <c r="A21" s="33" t="s">
        <v>34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2" ht="16.5" customHeight="1">
      <c r="J22" s="2"/>
    </row>
    <row r="23" spans="1:12" ht="24" customHeight="1">
      <c r="A23" s="31" t="s">
        <v>0</v>
      </c>
      <c r="B23" s="31" t="s">
        <v>2</v>
      </c>
      <c r="C23" s="31" t="s">
        <v>16</v>
      </c>
      <c r="D23" s="31"/>
      <c r="E23" s="31" t="s">
        <v>3</v>
      </c>
      <c r="F23" s="31"/>
      <c r="G23" s="31"/>
      <c r="H23" s="31"/>
      <c r="I23" s="31" t="s">
        <v>4</v>
      </c>
      <c r="J23" s="31"/>
      <c r="K23" s="31"/>
      <c r="L23" s="31"/>
    </row>
    <row r="24" spans="1:12" ht="12.75" customHeight="1">
      <c r="A24" s="31"/>
      <c r="B24" s="31"/>
      <c r="C24" s="31"/>
      <c r="D24" s="31"/>
      <c r="E24" s="31" t="s">
        <v>19</v>
      </c>
      <c r="F24" s="31"/>
      <c r="G24" s="31" t="s">
        <v>20</v>
      </c>
      <c r="H24" s="31"/>
      <c r="I24" s="31" t="s">
        <v>19</v>
      </c>
      <c r="J24" s="31"/>
      <c r="K24" s="31" t="s">
        <v>20</v>
      </c>
      <c r="L24" s="31"/>
    </row>
    <row r="25" spans="1:12" ht="10.5" customHeight="1">
      <c r="A25" s="31"/>
      <c r="B25" s="31"/>
      <c r="C25" s="31"/>
      <c r="D25" s="31"/>
      <c r="E25" s="8" t="s">
        <v>5</v>
      </c>
      <c r="F25" s="8" t="s">
        <v>6</v>
      </c>
      <c r="G25" s="8" t="s">
        <v>5</v>
      </c>
      <c r="H25" s="8" t="s">
        <v>6</v>
      </c>
      <c r="I25" s="8" t="s">
        <v>5</v>
      </c>
      <c r="J25" s="8" t="s">
        <v>6</v>
      </c>
      <c r="K25" s="8" t="s">
        <v>5</v>
      </c>
      <c r="L25" s="8" t="s">
        <v>6</v>
      </c>
    </row>
    <row r="26" spans="1:12" ht="13.5" customHeight="1">
      <c r="A26" s="31" t="s">
        <v>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s="3" customFormat="1" ht="16.5" hidden="1" customHeight="1">
      <c r="A27" s="25" t="s">
        <v>1</v>
      </c>
      <c r="B27" s="28" t="str">
        <f>B7</f>
        <v>№ 362 от 18.12.2018</v>
      </c>
      <c r="C27" s="24" t="s">
        <v>28</v>
      </c>
      <c r="D27" s="24"/>
      <c r="E27" s="13">
        <f>C7</f>
        <v>12831.59</v>
      </c>
      <c r="F27" s="13">
        <f>ROUND(E27*1.2,2)</f>
        <v>15397.91</v>
      </c>
      <c r="G27" s="13">
        <f>E7</f>
        <v>14756.33</v>
      </c>
      <c r="H27" s="13">
        <f>ROUND(G27*1.2,2)</f>
        <v>17707.599999999999</v>
      </c>
      <c r="I27" s="13">
        <v>1898.31</v>
      </c>
      <c r="J27" s="13">
        <v>2277.9699999999998</v>
      </c>
      <c r="K27" s="13">
        <v>1944.17</v>
      </c>
      <c r="L27" s="13">
        <v>2333</v>
      </c>
    </row>
    <row r="28" spans="1:12" ht="16.5" hidden="1" customHeight="1">
      <c r="A28" s="26"/>
      <c r="B28" s="30"/>
      <c r="C28" s="24" t="s">
        <v>29</v>
      </c>
      <c r="D28" s="24"/>
      <c r="E28" s="13" t="e">
        <f>#REF!</f>
        <v>#REF!</v>
      </c>
      <c r="F28" s="13" t="e">
        <f>ROUND(E28*1.2,2)</f>
        <v>#REF!</v>
      </c>
      <c r="G28" s="13" t="e">
        <f>#REF!</f>
        <v>#REF!</v>
      </c>
      <c r="H28" s="13" t="e">
        <f>ROUND(G28*1.2,2)</f>
        <v>#REF!</v>
      </c>
      <c r="I28" s="13" t="e">
        <f>ROUND(J28/1.2,2)</f>
        <v>#REF!</v>
      </c>
      <c r="J28" s="13" t="e">
        <f>#REF!</f>
        <v>#REF!</v>
      </c>
      <c r="K28" s="13" t="e">
        <f>ROUND(L28/1.2,2)</f>
        <v>#REF!</v>
      </c>
      <c r="L28" s="13" t="e">
        <f>#REF!</f>
        <v>#REF!</v>
      </c>
    </row>
    <row r="29" spans="1:12" s="23" customFormat="1" ht="16.5" customHeight="1">
      <c r="A29" s="26"/>
      <c r="B29" s="28" t="str">
        <f>B8</f>
        <v xml:space="preserve"> № 346 от 18.12.2019</v>
      </c>
      <c r="C29" s="24" t="s">
        <v>28</v>
      </c>
      <c r="D29" s="24"/>
      <c r="E29" s="22">
        <f>C8</f>
        <v>13500</v>
      </c>
      <c r="F29" s="22">
        <f>ROUND(E29*1.2,2)</f>
        <v>16200</v>
      </c>
      <c r="G29" s="22">
        <f>E8</f>
        <v>14145.28</v>
      </c>
      <c r="H29" s="22">
        <f>ROUND(G29*1.2,2)</f>
        <v>16974.34</v>
      </c>
      <c r="I29" s="22">
        <f>G8</f>
        <v>1944.17</v>
      </c>
      <c r="J29" s="22">
        <f>H8</f>
        <v>2333</v>
      </c>
      <c r="K29" s="22">
        <f>I8</f>
        <v>2002.5</v>
      </c>
      <c r="L29" s="22">
        <f>J8</f>
        <v>2403</v>
      </c>
    </row>
    <row r="30" spans="1:12" s="17" customFormat="1" ht="16.5" customHeight="1">
      <c r="A30" s="27"/>
      <c r="B30" s="30"/>
      <c r="C30" s="24" t="s">
        <v>29</v>
      </c>
      <c r="D30" s="24"/>
      <c r="E30" s="22">
        <v>78.900000000000006</v>
      </c>
      <c r="F30" s="22">
        <f>ROUND(E30*1.2,2)</f>
        <v>94.68</v>
      </c>
      <c r="G30" s="22">
        <v>167.3</v>
      </c>
      <c r="H30" s="22">
        <f>ROUND(G30*1.2,2)</f>
        <v>200.76</v>
      </c>
      <c r="I30" s="22">
        <v>75</v>
      </c>
      <c r="J30" s="22">
        <v>90</v>
      </c>
      <c r="K30" s="22">
        <v>75</v>
      </c>
      <c r="L30" s="22">
        <v>90</v>
      </c>
    </row>
    <row r="31" spans="1:12" s="6" customFormat="1" ht="16.5" customHeight="1">
      <c r="A31" s="37" t="s">
        <v>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1:12" s="17" customFormat="1" ht="16.5" customHeight="1">
      <c r="A32" s="24" t="s">
        <v>10</v>
      </c>
      <c r="B32" s="28" t="e">
        <f>#REF!</f>
        <v>#REF!</v>
      </c>
      <c r="C32" s="24" t="s">
        <v>28</v>
      </c>
      <c r="D32" s="24"/>
      <c r="E32" s="22">
        <f>C10</f>
        <v>13456.91</v>
      </c>
      <c r="F32" s="22">
        <f>ROUND(E32*1.2,2)</f>
        <v>16148.29</v>
      </c>
      <c r="G32" s="22">
        <f>E10</f>
        <v>14119.18</v>
      </c>
      <c r="H32" s="22">
        <f t="shared" ref="H32:H35" si="4">ROUND(G32*1.2,2)</f>
        <v>16943.02</v>
      </c>
      <c r="I32" s="22">
        <f>G10</f>
        <v>2500</v>
      </c>
      <c r="J32" s="22">
        <f>H10</f>
        <v>3000</v>
      </c>
      <c r="K32" s="22">
        <f>I10</f>
        <v>2575</v>
      </c>
      <c r="L32" s="22">
        <f>J10</f>
        <v>3090</v>
      </c>
    </row>
    <row r="33" spans="1:12" s="17" customFormat="1" ht="16.5" customHeight="1">
      <c r="A33" s="24"/>
      <c r="B33" s="29"/>
      <c r="C33" s="24" t="s">
        <v>29</v>
      </c>
      <c r="D33" s="24"/>
      <c r="E33" s="22">
        <v>51.54</v>
      </c>
      <c r="F33" s="22">
        <f t="shared" ref="F33:F35" si="5">ROUND(E33*1.2,2)</f>
        <v>61.85</v>
      </c>
      <c r="G33" s="22">
        <v>53.6</v>
      </c>
      <c r="H33" s="22">
        <f t="shared" si="4"/>
        <v>64.319999999999993</v>
      </c>
      <c r="I33" s="22">
        <f t="shared" ref="I33:I35" si="6">ROUND(J33/1.2,2)</f>
        <v>25.5</v>
      </c>
      <c r="J33" s="22">
        <v>30.6</v>
      </c>
      <c r="K33" s="22">
        <f>ROUND(L33/1.2,2)</f>
        <v>25.5</v>
      </c>
      <c r="L33" s="22">
        <v>30.6</v>
      </c>
    </row>
    <row r="34" spans="1:12" s="17" customFormat="1" ht="16.5" customHeight="1">
      <c r="A34" s="24" t="s">
        <v>11</v>
      </c>
      <c r="B34" s="29"/>
      <c r="C34" s="24" t="s">
        <v>28</v>
      </c>
      <c r="D34" s="24"/>
      <c r="E34" s="22">
        <v>13456.91</v>
      </c>
      <c r="F34" s="22">
        <f t="shared" si="5"/>
        <v>16148.29</v>
      </c>
      <c r="G34" s="22">
        <f>G32</f>
        <v>14119.18</v>
      </c>
      <c r="H34" s="22">
        <f t="shared" si="4"/>
        <v>16943.02</v>
      </c>
      <c r="I34" s="22">
        <f>G11</f>
        <v>2666.67</v>
      </c>
      <c r="J34" s="22">
        <f>H11</f>
        <v>3200</v>
      </c>
      <c r="K34" s="22">
        <f>I11</f>
        <v>2746.67</v>
      </c>
      <c r="L34" s="22">
        <f>J11</f>
        <v>3296</v>
      </c>
    </row>
    <row r="35" spans="1:12" s="17" customFormat="1" ht="16.5" customHeight="1">
      <c r="A35" s="24"/>
      <c r="B35" s="30"/>
      <c r="C35" s="24" t="s">
        <v>29</v>
      </c>
      <c r="D35" s="24"/>
      <c r="E35" s="22">
        <f>E33</f>
        <v>51.54</v>
      </c>
      <c r="F35" s="22">
        <f t="shared" si="5"/>
        <v>61.85</v>
      </c>
      <c r="G35" s="22">
        <f>G33</f>
        <v>53.6</v>
      </c>
      <c r="H35" s="22">
        <f t="shared" si="4"/>
        <v>64.319999999999993</v>
      </c>
      <c r="I35" s="22">
        <f t="shared" si="6"/>
        <v>25.5</v>
      </c>
      <c r="J35" s="22">
        <v>30.6</v>
      </c>
      <c r="K35" s="22">
        <f t="shared" ref="K35" si="7">ROUND(L35/1.2,2)</f>
        <v>25.5</v>
      </c>
      <c r="L35" s="22">
        <v>30.6</v>
      </c>
    </row>
    <row r="36" spans="1:12" s="6" customFormat="1" ht="16.5" customHeight="1">
      <c r="A36" s="37" t="s">
        <v>12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1:12" s="6" customFormat="1" ht="16.5" customHeight="1">
      <c r="A37" s="25" t="s">
        <v>21</v>
      </c>
      <c r="B37" s="28" t="s">
        <v>35</v>
      </c>
      <c r="C37" s="24" t="s">
        <v>28</v>
      </c>
      <c r="D37" s="24"/>
      <c r="E37" s="22">
        <f>C13</f>
        <v>15202.66</v>
      </c>
      <c r="F37" s="22">
        <f>ROUND(E37*1.2,2)</f>
        <v>18243.189999999999</v>
      </c>
      <c r="G37" s="22">
        <f>E13</f>
        <v>17483.07</v>
      </c>
      <c r="H37" s="22">
        <f>ROUND(G37*1.2,2)</f>
        <v>20979.68</v>
      </c>
      <c r="I37" s="22">
        <f>ROUND(J37/1.2,2)</f>
        <v>2466.67</v>
      </c>
      <c r="J37" s="22">
        <f>H13</f>
        <v>2960</v>
      </c>
      <c r="K37" s="22">
        <f>ROUND(L37/1.2,2)</f>
        <v>2540.83</v>
      </c>
      <c r="L37" s="22">
        <f>J13</f>
        <v>3049</v>
      </c>
    </row>
    <row r="38" spans="1:12" s="17" customFormat="1" ht="16.5" customHeight="1">
      <c r="A38" s="26"/>
      <c r="B38" s="29"/>
      <c r="C38" s="24" t="s">
        <v>29</v>
      </c>
      <c r="D38" s="24"/>
      <c r="E38" s="22">
        <v>51.26</v>
      </c>
      <c r="F38" s="22">
        <f>ROUND(E38*1.2,2)</f>
        <v>61.51</v>
      </c>
      <c r="G38" s="22">
        <v>153.78</v>
      </c>
      <c r="H38" s="22">
        <f t="shared" ref="H38:H50" si="8">ROUND(G38*1.2,2)</f>
        <v>184.54</v>
      </c>
      <c r="I38" s="22">
        <f t="shared" ref="I38:I50" si="9">ROUND(J38/1.2,2)</f>
        <v>51.26</v>
      </c>
      <c r="J38" s="22">
        <v>61.51</v>
      </c>
      <c r="K38" s="22">
        <f t="shared" ref="K38:K53" si="10">ROUND(L38/1.2,2)</f>
        <v>52.5</v>
      </c>
      <c r="L38" s="22">
        <v>63</v>
      </c>
    </row>
    <row r="39" spans="1:12" s="6" customFormat="1" ht="16.5" hidden="1" customHeight="1">
      <c r="A39" s="26"/>
      <c r="B39" s="29"/>
      <c r="C39" s="24" t="s">
        <v>28</v>
      </c>
      <c r="D39" s="24"/>
      <c r="E39" s="13">
        <v>13219.7</v>
      </c>
      <c r="F39" s="13">
        <f>ROUND(E39*1.2,2)</f>
        <v>15863.64</v>
      </c>
      <c r="G39" s="22">
        <v>15202.66</v>
      </c>
      <c r="H39" s="22">
        <f>ROUND(G39*1.2,2)</f>
        <v>18243.189999999999</v>
      </c>
      <c r="I39" s="13">
        <f>ROUND(J39/1.2,2)</f>
        <v>2406.7800000000002</v>
      </c>
      <c r="J39" s="13">
        <v>2888.14</v>
      </c>
      <c r="K39" s="13">
        <f>ROUND(L39/1.2,2)</f>
        <v>2466.67</v>
      </c>
      <c r="L39" s="13">
        <v>2960</v>
      </c>
    </row>
    <row r="40" spans="1:12" s="6" customFormat="1" ht="16.5" hidden="1" customHeight="1">
      <c r="A40" s="27"/>
      <c r="B40" s="29"/>
      <c r="C40" s="24" t="s">
        <v>29</v>
      </c>
      <c r="D40" s="24"/>
      <c r="E40" s="13" t="e">
        <f>#REF!</f>
        <v>#REF!</v>
      </c>
      <c r="F40" s="13" t="e">
        <f>ROUND(E40*1.2,2)</f>
        <v>#REF!</v>
      </c>
      <c r="G40" s="22">
        <v>51.26</v>
      </c>
      <c r="H40" s="22">
        <f t="shared" ref="H40" si="11">ROUND(G40*1.2,2)</f>
        <v>61.51</v>
      </c>
      <c r="I40" s="22" t="e">
        <f t="shared" ref="I40" si="12">ROUND(J40/1.2,2)</f>
        <v>#REF!</v>
      </c>
      <c r="J40" s="22" t="e">
        <f>#REF!</f>
        <v>#REF!</v>
      </c>
      <c r="K40" s="22">
        <f t="shared" ref="K40" si="13">ROUND(L40/1.2,2)</f>
        <v>51.26</v>
      </c>
      <c r="L40" s="22">
        <v>61.51</v>
      </c>
    </row>
    <row r="41" spans="1:12" s="17" customFormat="1" ht="16.5" customHeight="1">
      <c r="A41" s="25" t="s">
        <v>25</v>
      </c>
      <c r="B41" s="29"/>
      <c r="C41" s="24" t="s">
        <v>28</v>
      </c>
      <c r="D41" s="24"/>
      <c r="E41" s="22">
        <f>C13</f>
        <v>15202.66</v>
      </c>
      <c r="F41" s="22">
        <f t="shared" ref="F41:F50" si="14">ROUND(E41*1.2,2)</f>
        <v>18243.189999999999</v>
      </c>
      <c r="G41" s="22">
        <f>E13</f>
        <v>17483.07</v>
      </c>
      <c r="H41" s="22">
        <f t="shared" si="8"/>
        <v>20979.68</v>
      </c>
      <c r="I41" s="22">
        <f>ROUND(J41/1.2,2)</f>
        <v>2466.67</v>
      </c>
      <c r="J41" s="22">
        <f>H13</f>
        <v>2960</v>
      </c>
      <c r="K41" s="22">
        <f t="shared" si="10"/>
        <v>2540.83</v>
      </c>
      <c r="L41" s="22">
        <f>J13</f>
        <v>3049</v>
      </c>
    </row>
    <row r="42" spans="1:12" s="17" customFormat="1" ht="16.5" customHeight="1">
      <c r="A42" s="26"/>
      <c r="B42" s="29"/>
      <c r="C42" s="24" t="s">
        <v>29</v>
      </c>
      <c r="D42" s="24"/>
      <c r="E42" s="22">
        <v>54.02</v>
      </c>
      <c r="F42" s="22">
        <f t="shared" si="14"/>
        <v>64.819999999999993</v>
      </c>
      <c r="G42" s="22">
        <v>146.19</v>
      </c>
      <c r="H42" s="22">
        <f t="shared" si="8"/>
        <v>175.43</v>
      </c>
      <c r="I42" s="22">
        <f>ROUND(J42/1.2,2)</f>
        <v>54.02</v>
      </c>
      <c r="J42" s="22">
        <v>64.819999999999993</v>
      </c>
      <c r="K42" s="22">
        <f t="shared" si="10"/>
        <v>55</v>
      </c>
      <c r="L42" s="22">
        <v>66</v>
      </c>
    </row>
    <row r="43" spans="1:12" s="6" customFormat="1" ht="16.5" hidden="1" customHeight="1">
      <c r="A43" s="26"/>
      <c r="B43" s="29"/>
      <c r="C43" s="24" t="s">
        <v>28</v>
      </c>
      <c r="D43" s="24"/>
      <c r="E43" s="13">
        <v>13219.7</v>
      </c>
      <c r="F43" s="13">
        <f t="shared" ref="F43:F44" si="15">ROUND(E43*1.2,2)</f>
        <v>15863.64</v>
      </c>
      <c r="G43" s="22">
        <v>15202.66</v>
      </c>
      <c r="H43" s="22">
        <f>ROUND(G43*1.2,2)</f>
        <v>18243.189999999999</v>
      </c>
      <c r="I43" s="13">
        <v>2406.7800000000002</v>
      </c>
      <c r="J43" s="13">
        <v>2888.14</v>
      </c>
      <c r="K43" s="13">
        <v>2466.67</v>
      </c>
      <c r="L43" s="13">
        <v>2960</v>
      </c>
    </row>
    <row r="44" spans="1:12" s="6" customFormat="1" ht="16.5" hidden="1" customHeight="1">
      <c r="A44" s="27"/>
      <c r="B44" s="29"/>
      <c r="C44" s="24" t="s">
        <v>29</v>
      </c>
      <c r="D44" s="24"/>
      <c r="E44" s="13">
        <v>120.33</v>
      </c>
      <c r="F44" s="13">
        <f t="shared" si="15"/>
        <v>144.4</v>
      </c>
      <c r="G44" s="22">
        <v>54.02</v>
      </c>
      <c r="H44" s="22">
        <f t="shared" ref="H44" si="16">ROUND(G44*1.2,2)</f>
        <v>64.819999999999993</v>
      </c>
      <c r="I44" s="22" t="e">
        <f t="shared" ref="I44" si="17">ROUND(J44/1.2,2)</f>
        <v>#REF!</v>
      </c>
      <c r="J44" s="22" t="e">
        <f>#REF!</f>
        <v>#REF!</v>
      </c>
      <c r="K44" s="22">
        <f t="shared" ref="K44:K47" si="18">ROUND(L44/1.2,2)</f>
        <v>54.02</v>
      </c>
      <c r="L44" s="22">
        <v>64.819999999999993</v>
      </c>
    </row>
    <row r="45" spans="1:12" s="17" customFormat="1" ht="16.5" customHeight="1">
      <c r="A45" s="25" t="s">
        <v>26</v>
      </c>
      <c r="B45" s="29"/>
      <c r="C45" s="24" t="s">
        <v>28</v>
      </c>
      <c r="D45" s="24"/>
      <c r="E45" s="22">
        <f>E37</f>
        <v>15202.66</v>
      </c>
      <c r="F45" s="22">
        <f>F37</f>
        <v>18243.189999999999</v>
      </c>
      <c r="G45" s="22">
        <f>G37</f>
        <v>17483.07</v>
      </c>
      <c r="H45" s="22">
        <f>H37</f>
        <v>20979.68</v>
      </c>
      <c r="I45" s="22">
        <f>G14</f>
        <v>2612.5</v>
      </c>
      <c r="J45" s="22">
        <f>H14</f>
        <v>3135</v>
      </c>
      <c r="K45" s="22">
        <f>I14</f>
        <v>2690.83</v>
      </c>
      <c r="L45" s="22">
        <f>J14</f>
        <v>3229</v>
      </c>
    </row>
    <row r="46" spans="1:12" s="17" customFormat="1" ht="16.5" customHeight="1">
      <c r="A46" s="26"/>
      <c r="B46" s="29"/>
      <c r="C46" s="24" t="s">
        <v>29</v>
      </c>
      <c r="D46" s="24"/>
      <c r="E46" s="22">
        <v>39.81</v>
      </c>
      <c r="F46" s="22">
        <f t="shared" ref="F46:H48" si="19">ROUND(E46*1.2,2)</f>
        <v>47.77</v>
      </c>
      <c r="G46" s="22">
        <v>61.92</v>
      </c>
      <c r="H46" s="22">
        <f t="shared" si="19"/>
        <v>74.3</v>
      </c>
      <c r="I46" s="22">
        <f>ROUND(J46/1.2,2)</f>
        <v>39.81</v>
      </c>
      <c r="J46" s="22">
        <v>47.77</v>
      </c>
      <c r="K46" s="22">
        <f t="shared" si="18"/>
        <v>40.83</v>
      </c>
      <c r="L46" s="22">
        <v>49</v>
      </c>
    </row>
    <row r="47" spans="1:12" s="6" customFormat="1" ht="16.5" hidden="1" customHeight="1">
      <c r="A47" s="26"/>
      <c r="B47" s="29"/>
      <c r="C47" s="24" t="s">
        <v>28</v>
      </c>
      <c r="D47" s="24"/>
      <c r="E47" s="13">
        <v>13219.7</v>
      </c>
      <c r="F47" s="13">
        <f t="shared" si="19"/>
        <v>15863.64</v>
      </c>
      <c r="G47" s="13">
        <v>15202.66</v>
      </c>
      <c r="H47" s="13">
        <f>ROUND(G47*1.2,2)</f>
        <v>18243.189999999999</v>
      </c>
      <c r="I47" s="13">
        <f t="shared" ref="I47" si="20">ROUND(J47/1.2,2)</f>
        <v>2550.85</v>
      </c>
      <c r="J47" s="13">
        <v>3061.02</v>
      </c>
      <c r="K47" s="13">
        <f t="shared" si="18"/>
        <v>2612.5</v>
      </c>
      <c r="L47" s="13">
        <v>3135</v>
      </c>
    </row>
    <row r="48" spans="1:12" s="6" customFormat="1" ht="16.5" hidden="1" customHeight="1">
      <c r="A48" s="27"/>
      <c r="B48" s="29"/>
      <c r="C48" s="24" t="s">
        <v>29</v>
      </c>
      <c r="D48" s="24"/>
      <c r="E48" s="13">
        <v>85.46</v>
      </c>
      <c r="F48" s="13">
        <f t="shared" si="19"/>
        <v>102.55</v>
      </c>
      <c r="G48" s="22">
        <v>39.81</v>
      </c>
      <c r="H48" s="22">
        <f t="shared" ref="H48" si="21">ROUND(G48*1.2,2)</f>
        <v>47.77</v>
      </c>
      <c r="I48" s="22">
        <f t="shared" ref="I48" si="22">ROUND(J48/1.2,2)</f>
        <v>75</v>
      </c>
      <c r="J48" s="22">
        <v>90</v>
      </c>
      <c r="K48" s="22">
        <f t="shared" ref="K48" si="23">ROUND(L48/1.2,2)</f>
        <v>39.81</v>
      </c>
      <c r="L48" s="22">
        <v>47.77</v>
      </c>
    </row>
    <row r="49" spans="1:12" s="17" customFormat="1" ht="16.5" customHeight="1">
      <c r="A49" s="25" t="s">
        <v>27</v>
      </c>
      <c r="B49" s="29"/>
      <c r="C49" s="24" t="s">
        <v>28</v>
      </c>
      <c r="D49" s="24"/>
      <c r="E49" s="22">
        <f>E37</f>
        <v>15202.66</v>
      </c>
      <c r="F49" s="22">
        <f>F37</f>
        <v>18243.189999999999</v>
      </c>
      <c r="G49" s="22">
        <f>G37</f>
        <v>17483.07</v>
      </c>
      <c r="H49" s="22">
        <f>H37</f>
        <v>20979.68</v>
      </c>
      <c r="I49" s="22">
        <f>G14</f>
        <v>2612.5</v>
      </c>
      <c r="J49" s="22">
        <f>H14</f>
        <v>3135</v>
      </c>
      <c r="K49" s="22">
        <f>I14</f>
        <v>2690.83</v>
      </c>
      <c r="L49" s="22">
        <f>J14</f>
        <v>3229</v>
      </c>
    </row>
    <row r="50" spans="1:12" s="17" customFormat="1" ht="16.5" customHeight="1">
      <c r="A50" s="26"/>
      <c r="B50" s="30"/>
      <c r="C50" s="24" t="s">
        <v>29</v>
      </c>
      <c r="D50" s="24"/>
      <c r="E50" s="22">
        <v>38.700000000000003</v>
      </c>
      <c r="F50" s="22">
        <f t="shared" si="14"/>
        <v>46.44</v>
      </c>
      <c r="G50" s="22">
        <v>61.58</v>
      </c>
      <c r="H50" s="22">
        <f t="shared" si="8"/>
        <v>73.900000000000006</v>
      </c>
      <c r="I50" s="22">
        <f t="shared" si="9"/>
        <v>38.700000000000003</v>
      </c>
      <c r="J50" s="22">
        <v>46.44</v>
      </c>
      <c r="K50" s="22">
        <f t="shared" si="10"/>
        <v>40</v>
      </c>
      <c r="L50" s="22">
        <v>48</v>
      </c>
    </row>
    <row r="51" spans="1:12" s="6" customFormat="1" ht="16.5" hidden="1" customHeight="1">
      <c r="A51" s="26"/>
      <c r="B51" s="20"/>
      <c r="C51" s="24" t="s">
        <v>28</v>
      </c>
      <c r="D51" s="24"/>
      <c r="E51" s="13">
        <f>E43</f>
        <v>13219.7</v>
      </c>
      <c r="F51" s="13">
        <f t="shared" ref="F51:F52" si="24">ROUND(E51*1.2,2)</f>
        <v>15863.64</v>
      </c>
      <c r="G51" s="13">
        <f>G43</f>
        <v>15202.66</v>
      </c>
      <c r="H51" s="13">
        <f t="shared" ref="H51:H52" si="25">ROUND(G51*1.2,2)</f>
        <v>18243.189999999999</v>
      </c>
      <c r="I51" s="13">
        <v>2550.85</v>
      </c>
      <c r="J51" s="13">
        <v>3061.02</v>
      </c>
      <c r="K51" s="13">
        <v>2612.5</v>
      </c>
      <c r="L51" s="13">
        <v>3135</v>
      </c>
    </row>
    <row r="52" spans="1:12" s="6" customFormat="1" ht="16.5" hidden="1" customHeight="1">
      <c r="A52" s="27"/>
      <c r="B52" s="20"/>
      <c r="C52" s="24" t="s">
        <v>29</v>
      </c>
      <c r="D52" s="24"/>
      <c r="E52" s="13">
        <v>85.46</v>
      </c>
      <c r="F52" s="13">
        <f t="shared" si="24"/>
        <v>102.55</v>
      </c>
      <c r="G52" s="22">
        <v>38.700000000000003</v>
      </c>
      <c r="H52" s="22">
        <f t="shared" si="25"/>
        <v>46.44</v>
      </c>
      <c r="I52" s="22">
        <f t="shared" ref="I52" si="26">ROUND(J52/1.2,2)</f>
        <v>39.81</v>
      </c>
      <c r="J52" s="22">
        <f>J46</f>
        <v>47.77</v>
      </c>
      <c r="K52" s="22">
        <f t="shared" ref="K52" si="27">ROUND(L52/1.2,2)</f>
        <v>38.700000000000003</v>
      </c>
      <c r="L52" s="22">
        <v>46.44</v>
      </c>
    </row>
    <row r="53" spans="1:12" s="6" customFormat="1" ht="16.5" customHeight="1">
      <c r="A53" s="24" t="s">
        <v>14</v>
      </c>
      <c r="B53" s="29" t="s">
        <v>39</v>
      </c>
      <c r="C53" s="24" t="s">
        <v>28</v>
      </c>
      <c r="D53" s="24"/>
      <c r="E53" s="22">
        <f>C17</f>
        <v>13000</v>
      </c>
      <c r="F53" s="22">
        <f>ROUND(E53*1.2,2)</f>
        <v>15600</v>
      </c>
      <c r="G53" s="22">
        <f>E17</f>
        <v>13139.5</v>
      </c>
      <c r="H53" s="22">
        <f>ROUND(G53*1.2,2)</f>
        <v>15767.4</v>
      </c>
      <c r="I53" s="22">
        <f>ROUND(J53/1.2,2)</f>
        <v>1770.83</v>
      </c>
      <c r="J53" s="22">
        <f>H17</f>
        <v>2125</v>
      </c>
      <c r="K53" s="22">
        <f t="shared" si="10"/>
        <v>1824.17</v>
      </c>
      <c r="L53" s="22">
        <f>J17</f>
        <v>2189</v>
      </c>
    </row>
    <row r="54" spans="1:12" s="17" customFormat="1" ht="16.5" customHeight="1">
      <c r="A54" s="24"/>
      <c r="B54" s="30"/>
      <c r="C54" s="24" t="s">
        <v>29</v>
      </c>
      <c r="D54" s="24"/>
      <c r="E54" s="22">
        <v>210.5</v>
      </c>
      <c r="F54" s="22">
        <f>ROUND(E54*1.2,2)</f>
        <v>252.6</v>
      </c>
      <c r="G54" s="22">
        <v>214.93</v>
      </c>
      <c r="H54" s="22">
        <f>ROUND(G54*1.2,2)</f>
        <v>257.92</v>
      </c>
      <c r="I54" s="22">
        <f>ROUND(J54/1.2,2)</f>
        <v>48.2</v>
      </c>
      <c r="J54" s="22">
        <v>57.84</v>
      </c>
      <c r="K54" s="22">
        <f>ROUND(L54/1.2,2)</f>
        <v>49.7</v>
      </c>
      <c r="L54" s="22">
        <v>59.64</v>
      </c>
    </row>
    <row r="55" spans="1: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s="7" customFormat="1" ht="16.5" hidden="1">
      <c r="A56" s="33" t="s">
        <v>32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2" ht="9.75" hidden="1" customHeight="1">
      <c r="J57" s="2"/>
    </row>
    <row r="58" spans="1:12" ht="12.75" hidden="1" customHeight="1">
      <c r="A58" s="31" t="s">
        <v>0</v>
      </c>
      <c r="B58" s="31" t="s">
        <v>2</v>
      </c>
      <c r="C58" s="31" t="s">
        <v>18</v>
      </c>
      <c r="D58" s="31"/>
      <c r="E58" s="31" t="s">
        <v>3</v>
      </c>
      <c r="F58" s="31"/>
      <c r="G58" s="31"/>
      <c r="H58" s="31"/>
      <c r="I58" s="31" t="s">
        <v>4</v>
      </c>
      <c r="J58" s="31"/>
      <c r="K58" s="31"/>
      <c r="L58" s="31"/>
    </row>
    <row r="59" spans="1:12" ht="12.75" hidden="1" customHeight="1">
      <c r="A59" s="31"/>
      <c r="B59" s="31"/>
      <c r="C59" s="31"/>
      <c r="D59" s="31"/>
      <c r="E59" s="31" t="s">
        <v>19</v>
      </c>
      <c r="F59" s="31"/>
      <c r="G59" s="31" t="s">
        <v>20</v>
      </c>
      <c r="H59" s="31"/>
      <c r="I59" s="31" t="s">
        <v>19</v>
      </c>
      <c r="J59" s="31"/>
      <c r="K59" s="31" t="s">
        <v>20</v>
      </c>
      <c r="L59" s="31"/>
    </row>
    <row r="60" spans="1:12" hidden="1">
      <c r="A60" s="31"/>
      <c r="B60" s="31"/>
      <c r="C60" s="31"/>
      <c r="D60" s="31"/>
      <c r="E60" s="8" t="s">
        <v>5</v>
      </c>
      <c r="F60" s="8" t="s">
        <v>6</v>
      </c>
      <c r="G60" s="8" t="s">
        <v>5</v>
      </c>
      <c r="H60" s="8" t="s">
        <v>6</v>
      </c>
      <c r="I60" s="8" t="s">
        <v>5</v>
      </c>
      <c r="J60" s="8" t="s">
        <v>6</v>
      </c>
      <c r="K60" s="8" t="s">
        <v>5</v>
      </c>
      <c r="L60" s="8" t="s">
        <v>6</v>
      </c>
    </row>
    <row r="61" spans="1:12" hidden="1">
      <c r="A61" s="31" t="s">
        <v>13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2.75" hidden="1" customHeight="1">
      <c r="A62" s="34" t="s">
        <v>17</v>
      </c>
      <c r="B62" s="35" t="s">
        <v>31</v>
      </c>
      <c r="C62" s="32" t="s">
        <v>28</v>
      </c>
      <c r="D62" s="32"/>
      <c r="E62" s="10">
        <f>E53</f>
        <v>13000</v>
      </c>
      <c r="F62" s="9">
        <f>ROUND(E62*1.2,2)</f>
        <v>15600</v>
      </c>
      <c r="G62" s="10">
        <v>14552.93</v>
      </c>
      <c r="H62" s="9">
        <f>ROUND(G62*1.2,2)</f>
        <v>17463.52</v>
      </c>
      <c r="I62" s="9">
        <v>1728.81</v>
      </c>
      <c r="J62" s="10">
        <v>2074.5700000000002</v>
      </c>
      <c r="K62" s="9">
        <v>1770.83</v>
      </c>
      <c r="L62" s="10">
        <v>2125</v>
      </c>
    </row>
    <row r="63" spans="1:12" ht="12.75" hidden="1" customHeight="1">
      <c r="A63" s="34"/>
      <c r="B63" s="36"/>
      <c r="C63" s="32" t="s">
        <v>29</v>
      </c>
      <c r="D63" s="32"/>
      <c r="E63" s="10">
        <f>E54</f>
        <v>210.5</v>
      </c>
      <c r="F63" s="11">
        <f>ROUND(E63*1.2,2)</f>
        <v>252.6</v>
      </c>
      <c r="G63" s="10">
        <v>210.5</v>
      </c>
      <c r="H63" s="11">
        <f>ROUND(G63*1.2,2)</f>
        <v>252.6</v>
      </c>
      <c r="I63" s="9">
        <v>47</v>
      </c>
      <c r="J63" s="10">
        <v>56.4</v>
      </c>
      <c r="K63" s="9">
        <v>50</v>
      </c>
      <c r="L63" s="10">
        <v>60</v>
      </c>
    </row>
  </sheetData>
  <mergeCells count="96">
    <mergeCell ref="A21:K21"/>
    <mergeCell ref="A23:A25"/>
    <mergeCell ref="B23:B25"/>
    <mergeCell ref="E24:F24"/>
    <mergeCell ref="G24:H24"/>
    <mergeCell ref="I24:J24"/>
    <mergeCell ref="B27:B28"/>
    <mergeCell ref="C27:D27"/>
    <mergeCell ref="C28:D28"/>
    <mergeCell ref="E23:H23"/>
    <mergeCell ref="I23:L23"/>
    <mergeCell ref="K24:L24"/>
    <mergeCell ref="A12:J12"/>
    <mergeCell ref="A16:J16"/>
    <mergeCell ref="B17:B18"/>
    <mergeCell ref="C17:C18"/>
    <mergeCell ref="D17:D18"/>
    <mergeCell ref="E17:E18"/>
    <mergeCell ref="F17:F18"/>
    <mergeCell ref="B13:B15"/>
    <mergeCell ref="F13:F15"/>
    <mergeCell ref="E13:E15"/>
    <mergeCell ref="D13:D15"/>
    <mergeCell ref="C13:C15"/>
    <mergeCell ref="A6:J6"/>
    <mergeCell ref="A9:J9"/>
    <mergeCell ref="C10:C11"/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D10:D11"/>
    <mergeCell ref="E10:E11"/>
    <mergeCell ref="F10:F11"/>
    <mergeCell ref="A7:A8"/>
    <mergeCell ref="B10:B11"/>
    <mergeCell ref="K59:L59"/>
    <mergeCell ref="C58:D60"/>
    <mergeCell ref="C62:D62"/>
    <mergeCell ref="C63:D63"/>
    <mergeCell ref="A61:L61"/>
    <mergeCell ref="C23:D25"/>
    <mergeCell ref="A26:L26"/>
    <mergeCell ref="E58:H58"/>
    <mergeCell ref="I58:L58"/>
    <mergeCell ref="E59:F59"/>
    <mergeCell ref="G59:H59"/>
    <mergeCell ref="I59:J59"/>
    <mergeCell ref="A53:A54"/>
    <mergeCell ref="B53:B54"/>
    <mergeCell ref="C53:D53"/>
    <mergeCell ref="C54:D54"/>
    <mergeCell ref="A58:A60"/>
    <mergeCell ref="B58:B60"/>
    <mergeCell ref="A56:K56"/>
    <mergeCell ref="A62:A63"/>
    <mergeCell ref="C32:D32"/>
    <mergeCell ref="B62:B63"/>
    <mergeCell ref="A31:L31"/>
    <mergeCell ref="A36:L36"/>
    <mergeCell ref="B29:B30"/>
    <mergeCell ref="C29:D29"/>
    <mergeCell ref="C30:D30"/>
    <mergeCell ref="A27:A30"/>
    <mergeCell ref="C33:D33"/>
    <mergeCell ref="C34:D34"/>
    <mergeCell ref="C35:D35"/>
    <mergeCell ref="A32:A33"/>
    <mergeCell ref="B32:B35"/>
    <mergeCell ref="A34:A35"/>
    <mergeCell ref="C51:D51"/>
    <mergeCell ref="C52:D52"/>
    <mergeCell ref="A49:A52"/>
    <mergeCell ref="A37:A40"/>
    <mergeCell ref="A41:A44"/>
    <mergeCell ref="A45:A48"/>
    <mergeCell ref="C45:D45"/>
    <mergeCell ref="C46:D46"/>
    <mergeCell ref="C47:D47"/>
    <mergeCell ref="C48:D48"/>
    <mergeCell ref="C49:D49"/>
    <mergeCell ref="C50:D50"/>
    <mergeCell ref="C44:D44"/>
    <mergeCell ref="B37:B50"/>
    <mergeCell ref="C37:D37"/>
    <mergeCell ref="C38:D38"/>
    <mergeCell ref="C43:D43"/>
    <mergeCell ref="C41:D41"/>
    <mergeCell ref="C42:D42"/>
    <mergeCell ref="C39:D39"/>
    <mergeCell ref="C40:D40"/>
  </mergeCells>
  <pageMargins left="0" right="0" top="0" bottom="0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2023-11-21T04:38:52Z</dcterms:modified>
</cp:coreProperties>
</file>